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<sst xmlns="http://schemas.openxmlformats.org/spreadsheetml/2006/main" count="767" uniqueCount="728">
  <si>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</si>
  <si>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</si>
  <si>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</si>
  <si>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</si>
  <si>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</si>
  <si>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</si>
  <si>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</si>
  <si>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</si>
  <si>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</si>
  <si>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</si>
  <si>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</si>
  <si>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</si>
  <si>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</si>
  <si>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</si>
  <si>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</si>
  <si>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</si>
  <si>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</si>
  <si>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</si>
  <si>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</si>
  <si>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</si>
  <si>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</si>
  <si>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</si>
  <si>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</si>
  <si>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</si>
  <si>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</si>
  <si>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</si>
  <si>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</si>
  <si>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</si>
  <si>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</si>
  <si>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</si>
  <si>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</si>
  <si>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</si>
  <si>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</si>
  <si>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</si>
  <si>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</si>
  <si>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</si>
  <si>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</si>
  <si>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</si>
  <si>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</si>
  <si>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</si>
  <si>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</si>
  <si>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</si>
  <si>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</si>
  <si>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</si>
  <si>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</si>
  <si>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</si>
  <si>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</si>
  <si>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</si>
  <si>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</si>
  <si>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</si>
  <si>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</si>
  <si>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</si>
  <si>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</si>
  <si>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</si>
  <si>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</si>
  <si>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</si>
  <si>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</si>
  <si>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</si>
  <si>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</si>
  <si>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</si>
  <si>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</si>
  <si>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</si>
  <si>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</si>
  <si>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</si>
  <si>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</si>
  <si>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</si>
  <si>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</si>
  <si>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</si>
  <si>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</si>
  <si>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</si>
  <si>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</si>
  <si>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</si>
  <si>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</si>
  <si>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</si>
  <si>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</si>
  <si>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</si>
  <si>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</si>
  <si>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</si>
  <si>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</si>
  <si>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</si>
  <si>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</si>
  <si>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</si>
  <si>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</si>
  <si>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</si>
  <si>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</si>
  <si>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</si>
  <si>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</si>
  <si>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</si>
  <si>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</si>
  <si>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</si>
  <si>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</si>
  <si>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</si>
  <si>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</si>
  <si>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</si>
  <si>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</si>
  <si>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</si>
  <si>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</si>
  <si>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</si>
  <si>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</si>
  <si>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</si>
  <si>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</si>
  <si>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</si>
  <si>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</si>
  <si>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</si>
  <si>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</si>
  <si>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</si>
  <si>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</si>
  <si>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</si>
  <si>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</si>
  <si>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</si>
  <si>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</si>
  <si>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</si>
  <si>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</si>
  <si>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</si>
  <si>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</si>
  <si>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</si>
  <si>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</si>
  <si>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</si>
  <si>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</si>
  <si>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</si>
  <si>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</si>
  <si>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</si>
  <si>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</si>
  <si>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</si>
  <si>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</si>
  <si>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</si>
  <si>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</si>
  <si>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</si>
  <si>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</si>
  <si>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</si>
  <si>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</si>
  <si>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</si>
  <si>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</si>
  <si>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</si>
  <si>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</si>
  <si>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</si>
  <si>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</si>
  <si>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</si>
  <si>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</si>
  <si>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</si>
  <si>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</si>
  <si>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</si>
  <si>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</si>
  <si>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</si>
  <si>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</si>
  <si>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</si>
  <si>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</si>
  <si>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</si>
  <si>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</si>
  <si>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</si>
  <si>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</si>
  <si>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</si>
  <si>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</si>
  <si>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</si>
  <si>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</si>
  <si>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</si>
  <si>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</si>
  <si>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</si>
  <si>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</si>
  <si>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</si>
  <si>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</si>
  <si>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</si>
  <si>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</si>
  <si>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</si>
  <si>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</si>
  <si>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</si>
  <si>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</si>
  <si>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</si>
  <si>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</si>
  <si>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</si>
  <si>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</si>
  <si>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</si>
  <si>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</si>
  <si>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</si>
  <si>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</si>
  <si>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</si>
  <si>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</si>
  <si>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</si>
  <si>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</si>
  <si>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</si>
  <si>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</si>
  <si>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</si>
  <si>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</si>
  <si>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</si>
  <si>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</si>
  <si>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</si>
  <si>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</si>
  <si>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</si>
  <si>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</si>
  <si>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</si>
  <si>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</si>
  <si>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</si>
  <si>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</si>
  <si>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</si>
  <si>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</si>
  <si>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</si>
  <si>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</si>
  <si>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</si>
  <si>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</si>
  <si>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</si>
  <si>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</si>
  <si>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</si>
  <si>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</si>
  <si>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</si>
  <si>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</si>
  <si>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</si>
  <si>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</si>
  <si>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</si>
  <si>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</si>
  <si>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</si>
  <si>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</si>
  <si>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</si>
  <si>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</si>
  <si>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</si>
  <si>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</si>
  <si>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</si>
  <si>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</si>
  <si>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</si>
  <si>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</si>
  <si>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</si>
  <si>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</si>
  <si>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</si>
  <si>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</si>
  <si>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</si>
  <si>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</si>
  <si>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</si>
  <si>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</si>
  <si>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</si>
  <si>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</si>
  <si>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</si>
  <si>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</si>
  <si>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</si>
  <si>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</si>
  <si>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</si>
  <si>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</si>
  <si>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</si>
  <si>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</si>
  <si>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</si>
  <si>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</si>
  <si>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</si>
  <si>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</si>
  <si>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</si>
  <si>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</si>
  <si>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</si>
  <si>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</si>
  <si>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</si>
  <si>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</si>
  <si>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</si>
  <si>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</si>
  <si>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</si>
  <si>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</si>
  <si>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</si>
  <si>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</si>
  <si>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</si>
  <si>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</si>
  <si>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</si>
  <si>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</si>
  <si>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</si>
  <si>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</si>
  <si>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</si>
  <si>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</si>
  <si>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</si>
  <si>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</si>
  <si>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</si>
  <si>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</si>
  <si>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</si>
  <si>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</si>
  <si>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</si>
  <si>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</si>
  <si>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</si>
  <si>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</si>
  <si>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</si>
  <si>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</si>
  <si>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</si>
  <si>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</si>
  <si>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</si>
  <si>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</si>
  <si>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</si>
  <si>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</si>
  <si>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</si>
  <si>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</si>
  <si>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</si>
  <si>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</si>
  <si>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</si>
  <si>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</si>
  <si>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</si>
  <si>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</si>
  <si>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</si>
  <si>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</si>
  <si>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</si>
  <si>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</si>
  <si>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</si>
  <si>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</si>
  <si>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</si>
  <si>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</si>
  <si>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</si>
  <si>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</si>
  <si>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</si>
  <si>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</si>
  <si>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</si>
  <si>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</si>
  <si>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</si>
  <si>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</si>
  <si>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</si>
  <si>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</si>
  <si>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</si>
  <si>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</si>
  <si>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</si>
  <si>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</si>
  <si>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</si>
  <si>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</si>
  <si>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</si>
  <si>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</si>
  <si>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</si>
  <si>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</si>
  <si>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</si>
  <si>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</si>
  <si>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</si>
  <si>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</si>
  <si>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</si>
  <si>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</si>
  <si>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</si>
  <si>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</si>
  <si>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</si>
  <si>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</si>
  <si>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</si>
  <si>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</si>
  <si>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</si>
  <si>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</si>
  <si>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</si>
  <si>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</si>
  <si>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</si>
  <si>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</si>
  <si>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</si>
  <si>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</si>
  <si>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</si>
  <si>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</si>
  <si>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</si>
  <si>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</si>
  <si>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</si>
  <si>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</si>
  <si>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</si>
  <si>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</si>
  <si>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</si>
  <si>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</si>
  <si>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</si>
  <si>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</si>
  <si>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</si>
  <si>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</si>
  <si>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</si>
  <si>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</si>
  <si>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</si>
  <si>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</si>
  <si>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</si>
  <si>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</si>
  <si>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</si>
  <si>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</si>
  <si>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</si>
  <si>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</si>
  <si>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</si>
  <si>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</si>
  <si>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</si>
  <si>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</si>
  <si>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</si>
  <si>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</si>
  <si>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</si>
  <si>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</si>
  <si>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</si>
  <si>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</si>
  <si>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</si>
  <si>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</si>
  <si>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</si>
  <si>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</si>
  <si>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</si>
  <si>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</si>
  <si>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</si>
  <si>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</si>
  <si>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</si>
  <si>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</si>
  <si>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</si>
  <si>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</si>
  <si>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</si>
  <si>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</si>
  <si>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</si>
  <si>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</si>
  <si>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</si>
  <si>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</si>
  <si>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</si>
  <si>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</si>
  <si>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</si>
  <si>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</si>
  <si>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</si>
  <si>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</si>
  <si>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</si>
  <si>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</si>
  <si>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</si>
  <si>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</si>
  <si>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</si>
  <si>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</si>
  <si>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</si>
  <si>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</si>
  <si>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</si>
  <si>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</si>
  <si>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</si>
  <si>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</si>
  <si>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</si>
  <si>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</si>
  <si>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</si>
  <si>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</si>
  <si>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</si>
  <si>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</si>
  <si>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</si>
  <si>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</si>
  <si>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</si>
  <si>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</si>
  <si>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</si>
  <si>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</si>
  <si>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</si>
  <si>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</si>
  <si>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</si>
  <si>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</si>
  <si>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</si>
  <si>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</si>
  <si>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</si>
  <si>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</si>
  <si>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</si>
  <si>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</si>
  <si>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</si>
  <si>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</si>
  <si>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</si>
  <si>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</si>
  <si>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</si>
  <si>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</si>
  <si>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</si>
  <si>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</si>
  <si>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</si>
  <si>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</si>
  <si>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</si>
  <si>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</si>
  <si>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</si>
  <si>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</si>
  <si>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</si>
  <si>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</si>
  <si>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</si>
  <si>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</si>
  <si>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</si>
  <si>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</si>
  <si>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</si>
  <si>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</si>
  <si>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</si>
  <si>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</si>
  <si>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</si>
  <si>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</si>
  <si>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</si>
  <si>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</si>
  <si>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</si>
  <si>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</si>
  <si>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</si>
  <si>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</si>
  <si>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</si>
  <si>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</si>
  <si>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</si>
  <si>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</si>
  <si>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</si>
  <si>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</si>
  <si>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</si>
  <si>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</si>
  <si>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</si>
  <si>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</si>
  <si>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</si>
  <si>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</si>
  <si>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</si>
  <si>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</si>
  <si>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</si>
  <si>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</si>
  <si>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</si>
  <si>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</si>
  <si>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</si>
  <si>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</si>
  <si>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</si>
  <si>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</si>
  <si>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</si>
  <si>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</si>
  <si>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</si>
  <si>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</si>
  <si>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</si>
  <si>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</si>
  <si>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</si>
  <si>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</si>
  <si>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</si>
  <si>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</si>
  <si>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</si>
  <si>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</si>
  <si>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</si>
  <si>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</si>
  <si>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</si>
  <si>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</si>
  <si>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</si>
  <si>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</si>
  <si>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</si>
  <si>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</si>
  <si>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</si>
  <si>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</si>
  <si>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</si>
  <si>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</si>
  <si>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</si>
  <si>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</si>
  <si>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</si>
  <si>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</si>
  <si>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</si>
  <si>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</si>
  <si>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</si>
  <si>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</si>
  <si>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</si>
  <si>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</si>
  <si>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</si>
  <si>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</si>
  <si>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</si>
  <si>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</si>
  <si>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</si>
  <si>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</si>
  <si>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</si>
  <si>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</si>
  <si>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</si>
  <si>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</si>
  <si>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</si>
  <si>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</si>
  <si>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</si>
  <si>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</si>
  <si>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</si>
  <si>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</si>
  <si>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</si>
  <si>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</si>
  <si>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</si>
  <si>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</si>
  <si>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</si>
  <si>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</si>
  <si>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</si>
  <si>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</si>
  <si>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</si>
  <si>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</si>
  <si>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</si>
  <si>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</si>
  <si>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</si>
  <si>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</si>
  <si>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</si>
  <si>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</si>
  <si>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</si>
  <si>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</si>
  <si>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</si>
  <si>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</si>
  <si>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</si>
  <si>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</si>
  <si>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</si>
  <si>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</si>
  <si>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</si>
  <si>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</si>
  <si>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</si>
  <si>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</si>
  <si>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</si>
  <si>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</si>
  <si>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</si>
  <si>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</si>
  <si>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</si>
  <si>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</si>
  <si>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</si>
  <si>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</si>
  <si>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</si>
  <si>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</si>
  <si>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</si>
  <si>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</si>
  <si>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</si>
  <si>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</si>
  <si>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</si>
  <si>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</si>
  <si>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</si>
  <si>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</si>
  <si>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</si>
  <si>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</si>
  <si>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</si>
  <si>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</si>
  <si>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</si>
  <si>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</si>
  <si>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</si>
  <si>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</si>
  <si>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</si>
  <si>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</si>
  <si>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</si>
  <si>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</si>
  <si>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</si>
  <si>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</si>
  <si>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</si>
  <si>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</si>
  <si>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</si>
  <si>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</si>
  <si>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</si>
  <si>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</si>
  <si>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</si>
  <si>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</si>
  <si>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</si>
  <si>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</si>
  <si>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</si>
  <si>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</si>
  <si>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</si>
  <si>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</si>
  <si>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</si>
  <si>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</si>
  <si>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</si>
  <si>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</si>
  <si>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</si>
  <si>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</si>
  <si>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</si>
  <si>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</si>
  <si>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</si>
  <si>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</si>
  <si>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</si>
  <si>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</si>
  <si>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</si>
  <si>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</si>
  <si>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</si>
  <si>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</si>
  <si>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</si>
  <si>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</si>
  <si>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</si>
  <si>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</si>
  <si>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</si>
  <si>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</si>
  <si>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</si>
  <si>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</si>
  <si>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</si>
  <si>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</si>
  <si>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</si>
  <si>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</si>
  <si>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</si>
  <si>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</si>
  <si>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</si>
  <si>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</si>
  <si>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</si>
  <si>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</si>
  <si>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</si>
  <si>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</si>
  <si>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</si>
  <si>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</si>
  <si>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</si>
  <si>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</si>
  <si>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</si>
  <si>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</si>
  <si>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</si>
  <si>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</si>
  <si>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</si>
  <si>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</si>
  <si>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</si>
  <si>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</si>
  <si>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</si>
  <si>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</si>
  <si>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</si>
  <si>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</si>
  <si>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</si>
  <si>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</si>
  <si>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</si>
  <si>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</si>
  <si>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</si>
  <si>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</si>
  <si>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</si>
  <si>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</si>
  <si>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</si>
  <si>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</si>
  <si>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</si>
  <si>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</si>
  <si>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</si>
  <si>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</si>
  <si>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</si>
  <si>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</si>
  <si>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</si>
  <si>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</si>
  <si>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</si>
  <si>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</si>
  <si>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</si>
  <si>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</si>
  <si>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</si>
  <si>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</si>
  <si>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</si>
  <si>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</si>
  <si>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</si>
  <si>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</si>
  <si>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</si>
  <si>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</si>
  <si>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</si>
  <si>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</si>
  <si>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</si>
  <si>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</si>
  <si>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</si>
  <si>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</si>
  <si>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</si>
  <si>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</si>
  <si>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</si>
  <si>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</si>
  <si>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</si>
  <si>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</si>
  <si>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</si>
  <si>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</si>
  <si>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</si>
  <si>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</si>
  <si>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</si>
  <si>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</si>
  <si>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</si>
  <si>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</si>
  <si>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</si>
  <si>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</si>
  <si>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</si>
  <si>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</si>
  <si>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</si>
  <si>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</si>
  <si>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</si>
  <si>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</si>
  <si>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</si>
  <si>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</si>
  <si>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</si>
  <si>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</si>
  <si>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</si>
  <si>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</si>
  <si>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</si>
  <si>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</si>
  <si>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директор</t>
  </si>
  <si>
    <t>В.А. Ченцов</t>
  </si>
  <si>
    <t>(4722) 34-96-29</t>
  </si>
  <si>
    <t>ГАУДО "Белгородский областной Центр детского и юношеского туризма и экскурсий"</t>
  </si>
  <si>
    <t>308010, г.Белгород, ул. Кутузова, д.19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</si>
</sst>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A40N0W00\_4A40N0W01.JPG" TargetMode="External" /><Relationship Id="rId2" Type="http://schemas.openxmlformats.org/officeDocument/2006/relationships/image" Target="file://C:\DOCUME~1\User\LOCALS~1\Temp\_4A40N0VW3\_4A40N0VZK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A40N0W01.JPG" descr="C:\DOCUME~1\User\LOCALS~1\Temp\_4A40N0W00\_4A40N0W01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676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A40N0VZK.PNG" descr="C:\DOCUME~1\User\LOCALS~1\Temp\_4A40N0VW3\_4A40N0VZK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586740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714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4" t="s">
        <v>715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</row>
    <row r="16" ht="15" customHeight="1" thickBot="1"/>
    <row r="17" spans="8:80" ht="15" customHeight="1" thickBot="1">
      <c r="H17" s="110" t="s">
        <v>87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3"/>
    </row>
    <row r="18" ht="19.5" customHeight="1" thickBot="1"/>
    <row r="19" spans="11:77" ht="15" customHeight="1">
      <c r="K19" s="127" t="s">
        <v>4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</row>
    <row r="20" spans="11:77" ht="15" customHeight="1" thickBot="1">
      <c r="K20" s="130" t="s">
        <v>716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99">
        <v>2014</v>
      </c>
      <c r="AR20" s="99"/>
      <c r="AS20" s="99"/>
      <c r="AT20" s="132" t="s">
        <v>717</v>
      </c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3"/>
    </row>
    <row r="21" ht="19.5" customHeight="1" thickBot="1"/>
    <row r="22" spans="1:84" ht="15.75" customHeight="1" thickBot="1">
      <c r="A22" s="107" t="s">
        <v>718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719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19" t="s">
        <v>3</v>
      </c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1"/>
    </row>
    <row r="23" spans="1:87" ht="15" customHeight="1">
      <c r="A23" s="113" t="s">
        <v>59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6" t="s">
        <v>58</v>
      </c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8"/>
      <c r="BO23" s="106" t="s">
        <v>86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60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720</v>
      </c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721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726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722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727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16" t="s">
        <v>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43" t="s">
        <v>1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46" t="s">
        <v>2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16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8"/>
      <c r="BN32" s="116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8"/>
    </row>
    <row r="33" spans="1:87" ht="12.7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16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8"/>
      <c r="BN33" s="116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8"/>
    </row>
    <row r="34" spans="1:87" ht="12.7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16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8"/>
      <c r="BN34" s="116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8"/>
    </row>
    <row r="35" spans="1:87" ht="12.75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16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8"/>
      <c r="BN35" s="116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8"/>
    </row>
    <row r="36" spans="1:87" ht="12.7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16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>
        <v>22313254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  <row r="40" ht="12.75"/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26">
      <selection activeCell="P48" sqref="P48:Q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76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697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698</v>
      </c>
      <c r="Q19" s="1" t="s">
        <v>699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28585</v>
      </c>
      <c r="Q21" s="66">
        <v>6884</v>
      </c>
    </row>
    <row r="22" spans="1:17" ht="25.5">
      <c r="A22" s="3" t="s">
        <v>700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14330</v>
      </c>
      <c r="Q22" s="66">
        <v>3587</v>
      </c>
    </row>
    <row r="23" spans="1:17" ht="15.75">
      <c r="A23" s="3" t="s">
        <v>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11057</v>
      </c>
      <c r="Q23" s="66">
        <v>2716</v>
      </c>
    </row>
    <row r="24" spans="1:17" ht="25.5">
      <c r="A24" s="7" t="s">
        <v>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2783</v>
      </c>
      <c r="Q24" s="66">
        <v>951</v>
      </c>
    </row>
    <row r="25" spans="1:17" ht="15.75">
      <c r="A25" s="7" t="s">
        <v>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4138</v>
      </c>
      <c r="Q25" s="66">
        <v>424</v>
      </c>
    </row>
    <row r="26" spans="1:17" ht="15.75">
      <c r="A26" s="7" t="s">
        <v>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1303</v>
      </c>
      <c r="Q26" s="66">
        <v>447</v>
      </c>
    </row>
    <row r="27" spans="1:17" ht="15.75">
      <c r="A27" s="7" t="s">
        <v>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2833</v>
      </c>
      <c r="Q28" s="66">
        <v>894</v>
      </c>
    </row>
    <row r="29" spans="1:17" ht="15.75">
      <c r="A29" s="3" t="s">
        <v>11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45</v>
      </c>
    </row>
    <row r="30" spans="1:17" ht="15.75">
      <c r="A30" s="3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3273</v>
      </c>
      <c r="Q30" s="66">
        <v>826</v>
      </c>
    </row>
    <row r="31" spans="1:17" ht="15.75">
      <c r="A31" s="3" t="s">
        <v>701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13670</v>
      </c>
      <c r="Q31" s="66">
        <v>3284</v>
      </c>
    </row>
    <row r="32" spans="1:17" ht="15.75">
      <c r="A32" s="3" t="s">
        <v>705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86</v>
      </c>
      <c r="Q32" s="66">
        <v>14</v>
      </c>
    </row>
    <row r="33" spans="1:17" ht="15.75">
      <c r="A33" s="3" t="s">
        <v>706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1737</v>
      </c>
    </row>
    <row r="34" spans="1:17" ht="15.75">
      <c r="A34" s="3" t="s">
        <v>707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1703</v>
      </c>
      <c r="Q34" s="66">
        <v>0</v>
      </c>
    </row>
    <row r="35" spans="1:17" ht="15.75">
      <c r="A35" s="3" t="s">
        <v>708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709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3442</v>
      </c>
      <c r="Q36" s="66">
        <v>350</v>
      </c>
    </row>
    <row r="37" spans="1:17" ht="15.75">
      <c r="A37" s="3" t="s">
        <v>710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8439</v>
      </c>
      <c r="Q37" s="66">
        <v>1183</v>
      </c>
    </row>
    <row r="38" spans="1:17" ht="15.75">
      <c r="A38" s="3" t="s">
        <v>702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703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585</v>
      </c>
      <c r="Q39" s="66">
        <v>13</v>
      </c>
    </row>
    <row r="40" spans="1:17" ht="15.75">
      <c r="A40" s="3" t="s">
        <v>704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179</v>
      </c>
      <c r="Q40" s="66">
        <v>2323</v>
      </c>
    </row>
    <row r="44" spans="1:15" s="5" customFormat="1" ht="38.25" customHeight="1">
      <c r="A44" s="165" t="s">
        <v>712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713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723</v>
      </c>
      <c r="Q45" s="163"/>
      <c r="S45" s="163" t="s">
        <v>724</v>
      </c>
      <c r="T45" s="163"/>
      <c r="U45" s="163"/>
      <c r="W45" s="33"/>
    </row>
    <row r="46" spans="16:23" s="5" customFormat="1" ht="12.75">
      <c r="P46" s="91" t="s">
        <v>631</v>
      </c>
      <c r="Q46" s="91"/>
      <c r="S46" s="91" t="s">
        <v>711</v>
      </c>
      <c r="T46" s="91"/>
      <c r="U46" s="91"/>
      <c r="W46" s="21" t="s">
        <v>632</v>
      </c>
    </row>
    <row r="47" s="5" customFormat="1" ht="12.75"/>
    <row r="48" spans="15:21" s="5" customFormat="1" ht="15.75">
      <c r="O48" s="32"/>
      <c r="P48" s="163" t="s">
        <v>725</v>
      </c>
      <c r="Q48" s="163"/>
      <c r="S48" s="164"/>
      <c r="T48" s="164"/>
      <c r="U48" s="164"/>
    </row>
    <row r="49" spans="16:21" s="5" customFormat="1" ht="12.75">
      <c r="P49" s="91" t="s">
        <v>633</v>
      </c>
      <c r="Q49" s="91"/>
      <c r="S49" s="162" t="s">
        <v>634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556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548</v>
      </c>
      <c r="P18" s="167" t="s">
        <v>557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558</v>
      </c>
      <c r="Q19" s="10" t="s">
        <v>14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561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568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569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570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571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572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573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574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575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15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16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592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548</v>
      </c>
      <c r="P19" s="1" t="s">
        <v>19</v>
      </c>
      <c r="Q19" s="1" t="s">
        <v>20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558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592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22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88</v>
      </c>
      <c r="B1" s="69"/>
      <c r="C1" s="69"/>
      <c r="D1" s="68"/>
      <c r="E1" s="69"/>
      <c r="F1" s="69"/>
      <c r="G1" s="69"/>
      <c r="H1" s="69"/>
      <c r="J1" s="70" t="s">
        <v>89</v>
      </c>
      <c r="K1" s="70"/>
      <c r="L1" s="71"/>
      <c r="M1" s="71"/>
      <c r="O1" s="70" t="s">
        <v>90</v>
      </c>
      <c r="P1" s="71"/>
    </row>
    <row r="2" spans="1:16" ht="12.75">
      <c r="A2" s="72" t="s">
        <v>91</v>
      </c>
      <c r="B2" s="72" t="s">
        <v>92</v>
      </c>
      <c r="C2" s="72" t="s">
        <v>93</v>
      </c>
      <c r="D2" s="72" t="s">
        <v>94</v>
      </c>
      <c r="E2" s="72" t="s">
        <v>95</v>
      </c>
      <c r="F2" s="72" t="s">
        <v>96</v>
      </c>
      <c r="G2" s="72" t="s">
        <v>97</v>
      </c>
      <c r="H2" s="72" t="s">
        <v>98</v>
      </c>
      <c r="J2" s="73" t="s">
        <v>99</v>
      </c>
      <c r="K2" s="73" t="s">
        <v>100</v>
      </c>
      <c r="L2" s="73" t="s">
        <v>95</v>
      </c>
      <c r="M2" s="73" t="s">
        <v>101</v>
      </c>
      <c r="O2" s="74" t="s">
        <v>102</v>
      </c>
      <c r="P2" s="74" t="s">
        <v>103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</v>
      </c>
      <c r="F3" s="75"/>
      <c r="G3" s="75"/>
      <c r="H3" s="76">
        <f>SUM(H4:H11,H12,H14,H105,H112,H114,H123,H411,H429,H432,H441)</f>
        <v>1</v>
      </c>
      <c r="J3" s="5" t="s">
        <v>104</v>
      </c>
      <c r="K3" s="5">
        <v>1</v>
      </c>
      <c r="L3" s="5" t="s">
        <v>105</v>
      </c>
      <c r="M3" s="5" t="s">
        <v>3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106</v>
      </c>
      <c r="H4" s="5">
        <f>IF(LEN(P_1)&lt;&gt;0,0,1)</f>
        <v>0</v>
      </c>
      <c r="J4" s="5" t="s">
        <v>107</v>
      </c>
      <c r="K4" s="5">
        <v>2</v>
      </c>
      <c r="L4" s="5" t="s">
        <v>108</v>
      </c>
      <c r="M4" s="5" t="str">
        <f>IF(P_1=0,"Нет данных",P_1)</f>
        <v>ГАУДО "Белгородский областной Центр детского и юношеского туризма и экскурсий"</v>
      </c>
      <c r="O4" s="77">
        <f ca="1">TODAY()</f>
        <v>42719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109</v>
      </c>
      <c r="H5" s="5">
        <f>IF(LEN(P_2)&lt;&gt;0,0,1)</f>
        <v>0</v>
      </c>
      <c r="J5" s="5" t="s">
        <v>110</v>
      </c>
      <c r="K5" s="5">
        <v>3</v>
      </c>
      <c r="L5" s="5" t="s">
        <v>111</v>
      </c>
      <c r="M5" s="5" t="str">
        <f>IF(P_2=0,"Нет данных",P_2)</f>
        <v>308010, г.Белгород, ул. Кутузова, д.19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112</v>
      </c>
      <c r="H6" s="5">
        <f>IF(LEN(P_3)&lt;&gt;0,0,1)</f>
        <v>0</v>
      </c>
      <c r="J6" s="5" t="s">
        <v>113</v>
      </c>
      <c r="K6" s="5">
        <v>4</v>
      </c>
      <c r="L6" s="5" t="s">
        <v>114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115</v>
      </c>
      <c r="H7" s="5">
        <f>IF(LEN(P_4)&lt;&gt;0,0,1)</f>
        <v>0</v>
      </c>
      <c r="J7" s="5" t="s">
        <v>116</v>
      </c>
      <c r="K7" s="5">
        <v>5</v>
      </c>
      <c r="L7" s="5" t="s">
        <v>117</v>
      </c>
      <c r="M7" s="5">
        <f>IF(P_4=0,"Нет данных",P_4)</f>
        <v>22313254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118</v>
      </c>
      <c r="H8" s="5">
        <f>IF(LEN(R_1)&lt;&gt;0,0,1)</f>
        <v>0</v>
      </c>
      <c r="J8" s="78" t="s">
        <v>119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120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121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122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124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126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127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176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190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191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192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193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194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195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196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197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198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199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261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279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288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290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291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292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293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294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295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296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297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298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299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300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301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302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303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304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305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306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307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308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309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310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311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312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313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314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315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316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317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318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319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320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321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322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323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324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325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326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327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328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329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330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331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332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333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334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335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336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337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338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339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340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341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342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343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344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345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346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347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348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349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350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351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352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353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354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355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356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357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358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359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360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361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362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363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364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365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366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367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368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369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370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371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372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373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374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375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376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377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378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381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382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383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384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385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386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387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388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389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390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391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392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393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394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395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396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397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398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399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400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401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402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403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404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405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406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407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408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409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410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411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412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413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414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415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416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417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418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419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420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421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422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423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424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425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426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427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428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429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430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431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432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434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435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436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437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438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439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440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441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442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443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444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445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446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447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448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449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450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451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452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453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454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455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456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457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458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459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460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461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462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463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464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465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466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467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468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469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470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471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472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473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474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475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476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477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478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479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480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481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482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483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484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485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486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487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488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489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490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491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492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493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494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495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496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497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498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499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500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501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502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503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504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505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506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507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508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509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510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511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512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513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514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515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516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517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518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519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520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521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522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523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524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525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526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527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528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529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530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531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532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533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534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535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536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537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538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539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540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541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542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543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546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544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545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263</v>
      </c>
      <c r="H445">
        <f>IF('Раздел 8'!P23-'Раздел 8'!P29=SUM('Раздел 9'!Q21,'Раздел 9'!Q40),0,1)</f>
        <v>0</v>
      </c>
    </row>
    <row r="446" ht="12.75">
      <c r="A446" s="78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578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579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547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549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550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4</v>
      </c>
    </row>
    <row r="22" spans="1:16" ht="15.75">
      <c r="A22" s="3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551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1</v>
      </c>
    </row>
    <row r="24" spans="1:16" ht="15.75">
      <c r="A24" s="3" t="s">
        <v>552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>
      <c r="A25" s="3" t="s">
        <v>553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554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580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581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548</v>
      </c>
      <c r="P17" s="156" t="s">
        <v>564</v>
      </c>
      <c r="Q17" s="156"/>
      <c r="R17" s="156" t="s">
        <v>557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558</v>
      </c>
      <c r="Q18" s="156" t="s">
        <v>567</v>
      </c>
      <c r="R18" s="156" t="s">
        <v>558</v>
      </c>
      <c r="S18" s="156" t="s">
        <v>559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566</v>
      </c>
      <c r="T19" s="1" t="s">
        <v>565</v>
      </c>
      <c r="U19" s="1" t="s">
        <v>66</v>
      </c>
      <c r="V19" s="1" t="s">
        <v>560</v>
      </c>
      <c r="W19" s="1" t="s">
        <v>23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561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60</v>
      </c>
      <c r="Q21" s="8">
        <v>60</v>
      </c>
      <c r="R21" s="8">
        <v>898</v>
      </c>
      <c r="S21" s="8">
        <v>0</v>
      </c>
      <c r="T21" s="8">
        <v>898</v>
      </c>
      <c r="U21" s="8">
        <v>0</v>
      </c>
      <c r="V21" s="8">
        <v>0</v>
      </c>
      <c r="W21" s="8">
        <v>0</v>
      </c>
    </row>
    <row r="22" spans="1:23" ht="25.5">
      <c r="A22" s="7" t="s">
        <v>568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569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570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571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31</v>
      </c>
      <c r="Q25" s="8">
        <v>31</v>
      </c>
      <c r="R25" s="8">
        <v>465</v>
      </c>
      <c r="S25" s="8">
        <v>0</v>
      </c>
      <c r="T25" s="8">
        <v>465</v>
      </c>
      <c r="U25" s="8">
        <v>0</v>
      </c>
      <c r="V25" s="8">
        <v>0</v>
      </c>
      <c r="W25" s="8">
        <v>0</v>
      </c>
    </row>
    <row r="26" spans="1:23" ht="15.75">
      <c r="A26" s="7" t="s">
        <v>572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29</v>
      </c>
      <c r="Q26" s="8">
        <v>29</v>
      </c>
      <c r="R26" s="8">
        <v>433</v>
      </c>
      <c r="S26" s="8">
        <v>0</v>
      </c>
      <c r="T26" s="8">
        <v>433</v>
      </c>
      <c r="U26" s="8">
        <v>0</v>
      </c>
      <c r="V26" s="8">
        <v>0</v>
      </c>
      <c r="W26" s="8">
        <v>0</v>
      </c>
    </row>
    <row r="27" spans="1:23" ht="15.75">
      <c r="A27" s="7" t="s">
        <v>573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574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575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562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563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8</v>
      </c>
      <c r="Q31" s="8">
        <v>8</v>
      </c>
      <c r="R31" s="8">
        <v>120</v>
      </c>
      <c r="S31" s="8">
        <v>0</v>
      </c>
      <c r="T31" s="8">
        <v>120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62</v>
      </c>
      <c r="O17" s="152"/>
      <c r="P17" s="152"/>
      <c r="Q17" s="152"/>
      <c r="R17" s="152"/>
      <c r="S17" s="152"/>
      <c r="T17" s="152"/>
    </row>
    <row r="18" spans="15:20" ht="12.75">
      <c r="O18" s="157" t="s">
        <v>582</v>
      </c>
      <c r="P18" s="157"/>
      <c r="Q18" s="157"/>
      <c r="R18" s="157"/>
      <c r="S18" s="157"/>
      <c r="T18" s="157"/>
    </row>
    <row r="19" spans="14:20" ht="76.5">
      <c r="N19" s="64"/>
      <c r="O19" s="10" t="s">
        <v>548</v>
      </c>
      <c r="P19" s="10" t="s">
        <v>576</v>
      </c>
      <c r="Q19" s="10" t="s">
        <v>577</v>
      </c>
      <c r="R19" s="10" t="s">
        <v>67</v>
      </c>
      <c r="S19" s="10" t="s">
        <v>81</v>
      </c>
      <c r="T19" s="10" t="s">
        <v>25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558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24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591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584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585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>
      <c r="A22" s="3" t="s">
        <v>586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71</v>
      </c>
    </row>
    <row r="23" spans="1:16" ht="15.75">
      <c r="A23" s="3" t="s">
        <v>587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230</v>
      </c>
    </row>
    <row r="24" spans="1:16" ht="25.5">
      <c r="A24" s="7" t="s">
        <v>589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533</v>
      </c>
    </row>
    <row r="25" spans="1:16" ht="15.75">
      <c r="A25" s="7" t="s">
        <v>590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412</v>
      </c>
    </row>
    <row r="26" spans="1:16" ht="15.75">
      <c r="A26" s="3" t="s">
        <v>68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588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1058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597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598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592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548</v>
      </c>
      <c r="P18" s="156" t="s">
        <v>593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594</v>
      </c>
      <c r="Q19" s="1" t="s">
        <v>595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70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190</v>
      </c>
      <c r="Q22" s="8">
        <v>94</v>
      </c>
    </row>
    <row r="23" spans="1:17" ht="15.75">
      <c r="A23" s="7" t="s">
        <v>71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594</v>
      </c>
      <c r="Q23" s="8">
        <v>305</v>
      </c>
    </row>
    <row r="24" spans="1:17" ht="15.75">
      <c r="A24" s="7" t="s">
        <v>72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104</v>
      </c>
      <c r="Q24" s="8">
        <v>48</v>
      </c>
    </row>
    <row r="25" spans="1:17" ht="15.75">
      <c r="A25" s="7" t="s">
        <v>73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10</v>
      </c>
      <c r="Q25" s="8">
        <v>4</v>
      </c>
    </row>
    <row r="26" spans="1:17" ht="15.75">
      <c r="A26" s="7" t="s">
        <v>596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898</v>
      </c>
      <c r="Q26" s="8">
        <v>451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tabSelected="1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63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650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592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548</v>
      </c>
      <c r="P17" s="156" t="s">
        <v>599</v>
      </c>
      <c r="Q17" s="156" t="s">
        <v>600</v>
      </c>
      <c r="R17" s="159" t="s">
        <v>648</v>
      </c>
      <c r="S17" s="156" t="s">
        <v>85</v>
      </c>
      <c r="T17" s="156" t="s">
        <v>601</v>
      </c>
      <c r="U17" s="156"/>
      <c r="V17" s="156"/>
      <c r="W17" s="156"/>
      <c r="X17" s="156"/>
      <c r="Y17" s="156"/>
      <c r="Z17" s="156"/>
      <c r="AA17" s="156" t="s">
        <v>602</v>
      </c>
      <c r="AB17" s="156"/>
      <c r="AC17" s="156" t="s">
        <v>603</v>
      </c>
      <c r="AD17" s="156"/>
      <c r="AE17" s="156"/>
      <c r="AF17" s="156"/>
      <c r="AG17" s="156"/>
      <c r="AH17" s="156"/>
      <c r="AI17" s="156" t="s">
        <v>27</v>
      </c>
      <c r="AJ17" s="156"/>
      <c r="AK17" s="156"/>
      <c r="AL17" s="156"/>
      <c r="AM17" s="156"/>
      <c r="AN17" s="156" t="s">
        <v>26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604</v>
      </c>
      <c r="U18" s="156"/>
      <c r="V18" s="156" t="s">
        <v>605</v>
      </c>
      <c r="W18" s="156" t="s">
        <v>606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607</v>
      </c>
      <c r="U19" s="1" t="s">
        <v>608</v>
      </c>
      <c r="V19" s="156"/>
      <c r="W19" s="1" t="s">
        <v>609</v>
      </c>
      <c r="X19" s="1" t="s">
        <v>610</v>
      </c>
      <c r="Y19" s="1" t="s">
        <v>611</v>
      </c>
      <c r="Z19" s="1" t="s">
        <v>612</v>
      </c>
      <c r="AA19" s="1" t="s">
        <v>594</v>
      </c>
      <c r="AB19" s="1" t="s">
        <v>637</v>
      </c>
      <c r="AC19" s="1" t="s">
        <v>613</v>
      </c>
      <c r="AD19" s="1" t="s">
        <v>635</v>
      </c>
      <c r="AE19" s="1" t="s">
        <v>614</v>
      </c>
      <c r="AF19" s="1" t="s">
        <v>636</v>
      </c>
      <c r="AG19" s="1" t="s">
        <v>615</v>
      </c>
      <c r="AH19" s="1" t="s">
        <v>616</v>
      </c>
      <c r="AI19" s="1" t="s">
        <v>617</v>
      </c>
      <c r="AJ19" s="1" t="s">
        <v>618</v>
      </c>
      <c r="AK19" s="1" t="s">
        <v>619</v>
      </c>
      <c r="AL19" s="1" t="s">
        <v>620</v>
      </c>
      <c r="AM19" s="1" t="s">
        <v>74</v>
      </c>
      <c r="AN19" s="1" t="s">
        <v>649</v>
      </c>
      <c r="AO19" s="1" t="s">
        <v>621</v>
      </c>
      <c r="AP19" s="1" t="s">
        <v>29</v>
      </c>
      <c r="AQ19" s="1" t="s">
        <v>28</v>
      </c>
      <c r="AR19" s="1" t="s">
        <v>75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638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62</v>
      </c>
      <c r="Q21" s="8">
        <v>0</v>
      </c>
      <c r="R21" s="8">
        <v>52</v>
      </c>
      <c r="S21" s="8">
        <v>39</v>
      </c>
      <c r="T21" s="8">
        <v>0</v>
      </c>
      <c r="U21" s="8">
        <v>62</v>
      </c>
      <c r="V21" s="8">
        <v>10</v>
      </c>
      <c r="W21" s="8">
        <v>25</v>
      </c>
      <c r="X21" s="8">
        <v>6</v>
      </c>
      <c r="Y21" s="8">
        <v>0</v>
      </c>
      <c r="Z21" s="8">
        <v>31</v>
      </c>
      <c r="AA21" s="8">
        <v>10</v>
      </c>
      <c r="AB21" s="8">
        <v>6</v>
      </c>
      <c r="AC21" s="8">
        <v>39</v>
      </c>
      <c r="AD21" s="8">
        <v>32</v>
      </c>
      <c r="AE21" s="8">
        <v>14</v>
      </c>
      <c r="AF21" s="8">
        <v>0</v>
      </c>
      <c r="AG21" s="8">
        <v>6</v>
      </c>
      <c r="AH21" s="8">
        <v>3</v>
      </c>
      <c r="AI21" s="8">
        <v>0</v>
      </c>
      <c r="AJ21" s="8">
        <v>6</v>
      </c>
      <c r="AK21" s="8">
        <v>6</v>
      </c>
      <c r="AL21" s="8">
        <v>8</v>
      </c>
      <c r="AM21" s="8">
        <v>42</v>
      </c>
      <c r="AN21" s="8">
        <v>1</v>
      </c>
      <c r="AO21" s="8">
        <v>6</v>
      </c>
      <c r="AP21" s="8">
        <v>55</v>
      </c>
      <c r="AQ21" s="8">
        <v>18</v>
      </c>
      <c r="AR21" s="8">
        <v>12</v>
      </c>
    </row>
    <row r="22" spans="1:44" ht="30" customHeight="1">
      <c r="A22" s="7" t="s">
        <v>622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6</v>
      </c>
      <c r="Q22" s="8">
        <v>0</v>
      </c>
      <c r="R22" s="8">
        <v>6</v>
      </c>
      <c r="S22" s="8">
        <v>4</v>
      </c>
      <c r="T22" s="8">
        <v>0</v>
      </c>
      <c r="U22" s="8">
        <v>6</v>
      </c>
      <c r="V22" s="8">
        <v>4</v>
      </c>
      <c r="W22" s="8">
        <v>5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6</v>
      </c>
      <c r="AD22" s="8">
        <v>5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2</v>
      </c>
      <c r="AM22" s="8">
        <v>3</v>
      </c>
      <c r="AN22" s="8">
        <v>0</v>
      </c>
      <c r="AO22" s="8">
        <v>0</v>
      </c>
      <c r="AP22" s="8">
        <v>6</v>
      </c>
      <c r="AQ22" s="8">
        <v>0</v>
      </c>
      <c r="AR22" s="8">
        <v>0</v>
      </c>
    </row>
    <row r="23" spans="1:44" ht="30" customHeight="1">
      <c r="A23" s="7" t="s">
        <v>639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1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640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4</v>
      </c>
      <c r="Q24" s="8">
        <v>0</v>
      </c>
      <c r="R24" s="8">
        <v>4</v>
      </c>
      <c r="S24" s="8">
        <v>3</v>
      </c>
      <c r="T24" s="8">
        <v>0</v>
      </c>
      <c r="U24" s="8">
        <v>4</v>
      </c>
      <c r="V24" s="8">
        <v>3</v>
      </c>
      <c r="W24" s="8">
        <v>3</v>
      </c>
      <c r="X24" s="8">
        <v>0</v>
      </c>
      <c r="Y24" s="8">
        <v>0</v>
      </c>
      <c r="Z24" s="8">
        <v>1</v>
      </c>
      <c r="AA24" s="8">
        <v>0</v>
      </c>
      <c r="AB24" s="8">
        <v>0</v>
      </c>
      <c r="AC24" s="8">
        <v>4</v>
      </c>
      <c r="AD24" s="8">
        <v>4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1</v>
      </c>
      <c r="AM24" s="8">
        <v>2</v>
      </c>
      <c r="AN24" s="8">
        <v>0</v>
      </c>
      <c r="AO24" s="8">
        <v>0</v>
      </c>
      <c r="AP24" s="8">
        <v>4</v>
      </c>
      <c r="AQ24" s="8">
        <v>0</v>
      </c>
      <c r="AR24" s="8">
        <v>0</v>
      </c>
    </row>
    <row r="25" spans="1:44" ht="19.5" customHeight="1">
      <c r="A25" s="7" t="s">
        <v>623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19.5" customHeight="1">
      <c r="A26" s="7" t="s">
        <v>624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641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26</v>
      </c>
      <c r="Q27" s="8">
        <v>0</v>
      </c>
      <c r="R27" s="8">
        <v>16</v>
      </c>
      <c r="S27" s="8">
        <v>16</v>
      </c>
      <c r="T27" s="8">
        <v>0</v>
      </c>
      <c r="U27" s="8">
        <v>26</v>
      </c>
      <c r="V27" s="8">
        <v>3</v>
      </c>
      <c r="W27" s="8">
        <v>17</v>
      </c>
      <c r="X27" s="8">
        <v>6</v>
      </c>
      <c r="Y27" s="8">
        <v>0</v>
      </c>
      <c r="Z27" s="8">
        <v>3</v>
      </c>
      <c r="AA27" s="8">
        <v>10</v>
      </c>
      <c r="AB27" s="8">
        <v>6</v>
      </c>
      <c r="AC27" s="8">
        <v>25</v>
      </c>
      <c r="AD27" s="8">
        <v>23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2</v>
      </c>
      <c r="AK27" s="8">
        <v>3</v>
      </c>
      <c r="AL27" s="8">
        <v>3</v>
      </c>
      <c r="AM27" s="8">
        <v>18</v>
      </c>
      <c r="AN27" s="8">
        <v>1</v>
      </c>
      <c r="AO27" s="8">
        <v>3</v>
      </c>
      <c r="AP27" s="8">
        <v>22</v>
      </c>
      <c r="AQ27" s="8">
        <v>4</v>
      </c>
      <c r="AR27" s="8">
        <v>1</v>
      </c>
    </row>
    <row r="28" spans="1:44" ht="30" customHeight="1">
      <c r="A28" s="24" t="s">
        <v>642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643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19</v>
      </c>
      <c r="Q29" s="8">
        <v>0</v>
      </c>
      <c r="R29" s="8">
        <v>9</v>
      </c>
      <c r="S29" s="8">
        <v>12</v>
      </c>
      <c r="T29" s="8">
        <v>0</v>
      </c>
      <c r="U29" s="8">
        <v>19</v>
      </c>
      <c r="V29" s="8">
        <v>1</v>
      </c>
      <c r="W29" s="8">
        <v>14</v>
      </c>
      <c r="X29" s="8">
        <v>2</v>
      </c>
      <c r="Y29" s="8">
        <v>0</v>
      </c>
      <c r="Z29" s="8">
        <v>3</v>
      </c>
      <c r="AA29" s="8">
        <v>10</v>
      </c>
      <c r="AB29" s="8">
        <v>6</v>
      </c>
      <c r="AC29" s="8">
        <v>18</v>
      </c>
      <c r="AD29" s="8">
        <v>17</v>
      </c>
      <c r="AE29" s="8">
        <v>0</v>
      </c>
      <c r="AF29" s="8">
        <v>0</v>
      </c>
      <c r="AG29" s="8">
        <v>0</v>
      </c>
      <c r="AH29" s="8">
        <v>1</v>
      </c>
      <c r="AI29" s="8">
        <v>0</v>
      </c>
      <c r="AJ29" s="8">
        <v>1</v>
      </c>
      <c r="AK29" s="8">
        <v>1</v>
      </c>
      <c r="AL29" s="8">
        <v>2</v>
      </c>
      <c r="AM29" s="8">
        <v>15</v>
      </c>
      <c r="AN29" s="8">
        <v>1</v>
      </c>
      <c r="AO29" s="8">
        <v>0</v>
      </c>
      <c r="AP29" s="8">
        <v>18</v>
      </c>
      <c r="AQ29" s="8">
        <v>2</v>
      </c>
      <c r="AR29" s="8">
        <v>1</v>
      </c>
    </row>
    <row r="30" spans="1:44" ht="19.5" customHeight="1">
      <c r="A30" s="3" t="s">
        <v>644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3</v>
      </c>
      <c r="Q30" s="8">
        <v>0</v>
      </c>
      <c r="R30" s="8">
        <v>3</v>
      </c>
      <c r="S30" s="8">
        <v>3</v>
      </c>
      <c r="T30" s="8">
        <v>0</v>
      </c>
      <c r="U30" s="8">
        <v>3</v>
      </c>
      <c r="V30" s="8">
        <v>2</v>
      </c>
      <c r="W30" s="8">
        <v>0</v>
      </c>
      <c r="X30" s="8">
        <v>3</v>
      </c>
      <c r="Y30" s="8">
        <v>0</v>
      </c>
      <c r="Z30" s="8">
        <v>0</v>
      </c>
      <c r="AA30" s="8">
        <v>0</v>
      </c>
      <c r="AB30" s="8">
        <v>0</v>
      </c>
      <c r="AC30" s="8">
        <v>3</v>
      </c>
      <c r="AD30" s="8">
        <v>2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2</v>
      </c>
      <c r="AL30" s="8">
        <v>0</v>
      </c>
      <c r="AM30" s="8">
        <v>0</v>
      </c>
      <c r="AN30" s="8">
        <v>0</v>
      </c>
      <c r="AO30" s="8">
        <v>3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625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645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4</v>
      </c>
      <c r="Q32" s="8">
        <v>0</v>
      </c>
      <c r="R32" s="8">
        <v>4</v>
      </c>
      <c r="S32" s="8">
        <v>1</v>
      </c>
      <c r="T32" s="8">
        <v>0</v>
      </c>
      <c r="U32" s="8">
        <v>4</v>
      </c>
      <c r="V32" s="8">
        <v>0</v>
      </c>
      <c r="W32" s="8">
        <v>3</v>
      </c>
      <c r="X32" s="8">
        <v>1</v>
      </c>
      <c r="Y32" s="8">
        <v>0</v>
      </c>
      <c r="Z32" s="8">
        <v>0</v>
      </c>
      <c r="AA32" s="8">
        <v>0</v>
      </c>
      <c r="AB32" s="8">
        <v>0</v>
      </c>
      <c r="AC32" s="8">
        <v>4</v>
      </c>
      <c r="AD32" s="8">
        <v>4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1</v>
      </c>
      <c r="AM32" s="8">
        <v>3</v>
      </c>
      <c r="AN32" s="8">
        <v>0</v>
      </c>
      <c r="AO32" s="8">
        <v>0</v>
      </c>
      <c r="AP32" s="8">
        <v>4</v>
      </c>
      <c r="AQ32" s="8">
        <v>2</v>
      </c>
      <c r="AR32" s="8">
        <v>0</v>
      </c>
    </row>
    <row r="33" spans="1:44" ht="19.5" customHeight="1">
      <c r="A33" s="25" t="s">
        <v>646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626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647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8</v>
      </c>
      <c r="Q35" s="8">
        <v>0</v>
      </c>
      <c r="R35" s="8">
        <v>8</v>
      </c>
      <c r="S35" s="8">
        <v>6</v>
      </c>
      <c r="T35" s="8">
        <v>0</v>
      </c>
      <c r="U35" s="8">
        <v>8</v>
      </c>
      <c r="V35" s="8">
        <v>3</v>
      </c>
      <c r="W35" s="8">
        <v>3</v>
      </c>
      <c r="X35" s="8">
        <v>0</v>
      </c>
      <c r="Y35" s="8">
        <v>0</v>
      </c>
      <c r="Z35" s="8">
        <v>5</v>
      </c>
      <c r="AA35" s="8">
        <v>0</v>
      </c>
      <c r="AB35" s="8">
        <v>0</v>
      </c>
      <c r="AC35" s="8">
        <v>7</v>
      </c>
      <c r="AD35" s="8">
        <v>4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1</v>
      </c>
      <c r="AM35" s="8">
        <v>4</v>
      </c>
      <c r="AN35" s="8">
        <v>0</v>
      </c>
      <c r="AO35" s="8">
        <v>3</v>
      </c>
      <c r="AP35" s="8">
        <v>5</v>
      </c>
      <c r="AQ35" s="8">
        <v>2</v>
      </c>
      <c r="AR35" s="8">
        <v>2</v>
      </c>
    </row>
    <row r="36" spans="1:44" ht="19.5" customHeight="1">
      <c r="A36" s="7" t="s">
        <v>627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22</v>
      </c>
      <c r="Q36" s="8">
        <v>0</v>
      </c>
      <c r="R36" s="8">
        <v>22</v>
      </c>
      <c r="S36" s="8">
        <v>13</v>
      </c>
      <c r="T36" s="8">
        <v>0</v>
      </c>
      <c r="U36" s="8">
        <v>22</v>
      </c>
      <c r="V36" s="8">
        <v>0</v>
      </c>
      <c r="W36" s="8">
        <v>0</v>
      </c>
      <c r="X36" s="8">
        <v>0</v>
      </c>
      <c r="Y36" s="8">
        <v>0</v>
      </c>
      <c r="Z36" s="8">
        <v>22</v>
      </c>
      <c r="AA36" s="8">
        <v>0</v>
      </c>
      <c r="AB36" s="8">
        <v>0</v>
      </c>
      <c r="AC36" s="8">
        <v>1</v>
      </c>
      <c r="AD36" s="8">
        <v>0</v>
      </c>
      <c r="AE36" s="8">
        <v>13</v>
      </c>
      <c r="AF36" s="8">
        <v>0</v>
      </c>
      <c r="AG36" s="8">
        <v>6</v>
      </c>
      <c r="AH36" s="8">
        <v>2</v>
      </c>
      <c r="AI36" s="8">
        <v>0</v>
      </c>
      <c r="AJ36" s="8">
        <v>2</v>
      </c>
      <c r="AK36" s="8">
        <v>1</v>
      </c>
      <c r="AL36" s="8">
        <v>2</v>
      </c>
      <c r="AM36" s="8">
        <v>17</v>
      </c>
      <c r="AN36" s="8">
        <v>0</v>
      </c>
      <c r="AO36" s="8">
        <v>0</v>
      </c>
      <c r="AP36" s="8">
        <v>22</v>
      </c>
      <c r="AQ36" s="8">
        <v>12</v>
      </c>
      <c r="AR36" s="8">
        <v>9</v>
      </c>
    </row>
    <row r="37" spans="1:43" ht="60" customHeight="1">
      <c r="A37" s="17" t="s">
        <v>651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628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629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630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82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83</v>
      </c>
      <c r="O42" s="18">
        <v>22</v>
      </c>
      <c r="P42" s="86">
        <v>5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84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592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652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653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654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2076</v>
      </c>
    </row>
    <row r="23" spans="1:16" ht="15.75">
      <c r="A23" s="7" t="s">
        <v>32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655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33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34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656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657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658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659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660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35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36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661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662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37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663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664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665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38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596</v>
      </c>
    </row>
    <row r="41" spans="1:16" ht="15.75">
      <c r="A41" s="7" t="s">
        <v>39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666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667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668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667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669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670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671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672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40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78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673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49</v>
      </c>
    </row>
    <row r="53" spans="1:16" ht="25.5">
      <c r="A53" s="7" t="s">
        <v>41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674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43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16</v>
      </c>
    </row>
    <row r="57" spans="1:16" ht="25.5">
      <c r="A57" s="7" t="s">
        <v>675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>
      <c r="A58" s="7" t="s">
        <v>676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44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45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46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6</v>
      </c>
    </row>
    <row r="62" spans="1:16" ht="25.5">
      <c r="A62" s="7" t="s">
        <v>47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677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678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679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680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48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49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50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51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52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10</v>
      </c>
    </row>
    <row r="72" spans="1:16" ht="25.5">
      <c r="A72" s="7" t="s">
        <v>53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681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682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54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683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1</v>
      </c>
    </row>
    <row r="77" spans="1:16" ht="25.5">
      <c r="A77" s="7" t="s">
        <v>55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684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685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686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56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17</v>
      </c>
    </row>
    <row r="82" spans="1:16" ht="15.75">
      <c r="A82" s="7" t="s">
        <v>79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687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688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57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80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64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697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583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548</v>
      </c>
      <c r="P19" s="1" t="s">
        <v>65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39603</v>
      </c>
    </row>
    <row r="22" spans="1:16" ht="15.75">
      <c r="A22" s="7" t="s">
        <v>690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28870</v>
      </c>
    </row>
    <row r="23" spans="1:16" ht="15.75">
      <c r="A23" s="7" t="s">
        <v>691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10733</v>
      </c>
    </row>
    <row r="24" spans="1:16" ht="25.5">
      <c r="A24" s="7" t="s">
        <v>692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1532</v>
      </c>
    </row>
    <row r="25" spans="1:16" ht="15.75">
      <c r="A25" s="7" t="s">
        <v>693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694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695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696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9201</v>
      </c>
    </row>
    <row r="29" spans="1:16" ht="15.75">
      <c r="A29" s="7" t="s">
        <v>30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1526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2012-08-08T09:31:46Z</cp:lastPrinted>
  <dcterms:created xsi:type="dcterms:W3CDTF">2009-09-17T07:17:02Z</dcterms:created>
  <dcterms:modified xsi:type="dcterms:W3CDTF">2016-12-15T08:44:10Z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